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<sst xmlns="http://schemas.openxmlformats.org/spreadsheetml/2006/main" count="30" uniqueCount="23">
  <si>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Input values marked with “*” for the simple CFZ calculation. Also enter values marked with “**” for the NCFZ calculation</t>
  </si>
  <si>
    <t>*</t>
  </si>
  <si>
    <t>Linear coefficient of expansion (/degF)</t>
  </si>
  <si>
    <t>aluminum:</t>
  </si>
  <si>
    <t>steel:</t>
  </si>
  <si>
    <t>Length of OTA in mm</t>
  </si>
  <si>
    <t>Scope focal ratio</t>
  </si>
  <si>
    <t>**</t>
  </si>
  <si>
    <t>scope aperture, mm</t>
  </si>
  <si>
    <t>SCT secondary magnification factor</t>
  </si>
  <si>
    <t>&lt;&lt;&lt; 0 for refractor, 5 for Celestron Edge SCT</t>
  </si>
  <si>
    <t>seeing, arc seconds</t>
  </si>
  <si>
    <t>Focus tolerance, percent</t>
  </si>
  <si>
    <t>wavelength of light in mm</t>
  </si>
  <si>
    <t>Spot Size of the Airy Disk, mm</t>
  </si>
  <si>
    <t>Critical Focus Zone (CFZ), mm</t>
  </si>
  <si>
    <t>Goldman “new” CFZ</t>
  </si>
  <si>
    <t>½ CFZ temperature change, deg F</t>
  </si>
  <si>
    <t>½ NCFZ temperature change, deg F</t>
  </si>
  <si>
    <t>deg C</t>
  </si>
  <si>
    <t xml:space="preserve">references: </t>
  </si>
  <si>
    <t>http://www.astropix.com/wp/2011/06/20/focus-change-due-to-temperature-variation/</t>
  </si>
  <si>
    <t>http://www.goldastro.com/goldfocus/ncfz.php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</si>
</sst>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opix.com/wp/2011/06/20/focus-change-due-to-temperature-variation/" TargetMode="External" /><Relationship Id="rId2" Type="http://schemas.openxmlformats.org/officeDocument/2006/relationships/hyperlink" Target="http://www.goldastro.com/goldfocus/ncfz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18.00390625" style="0" customWidth="1"/>
    <col min="3" max="3" width="12.421875" style="0" customWidth="1"/>
    <col min="4" max="16384" width="11.57421875" style="0" customWidth="1"/>
  </cols>
  <sheetData>
    <row r="1" spans="1:6" ht="12">
      <c r="A1" t="s">
        <v>0</v>
      </c>
      <c r="B1" s="1"/>
      <c r="C1" s="2"/>
      <c r="F1" s="2"/>
    </row>
    <row r="2" spans="2:6" ht="12">
      <c r="B2" s="1"/>
      <c r="C2" s="2"/>
      <c r="F2" s="2"/>
    </row>
    <row r="3" spans="1:6" ht="23.25">
      <c r="A3" t="s">
        <v>1</v>
      </c>
      <c r="B3" s="1" t="s">
        <v>2</v>
      </c>
      <c r="C3" s="2">
        <v>1.2299999999999999E-05</v>
      </c>
      <c r="E3" t="s">
        <v>3</v>
      </c>
      <c r="F3" s="2">
        <v>1.2299999999999999E-05</v>
      </c>
    </row>
    <row r="4" spans="5:6" ht="12">
      <c r="E4" t="s">
        <v>4</v>
      </c>
      <c r="F4" s="2">
        <v>7.2999999999999996E-06</v>
      </c>
    </row>
    <row r="6" spans="1:3" ht="23.25">
      <c r="A6" t="s">
        <v>1</v>
      </c>
      <c r="B6" s="1" t="s">
        <v>5</v>
      </c>
      <c r="C6">
        <f>24*25.4</f>
        <v>609.5999999999999</v>
      </c>
    </row>
    <row r="7" ht="12">
      <c r="B7" s="1"/>
    </row>
    <row r="8" spans="1:3" ht="12">
      <c r="A8" t="s">
        <v>1</v>
      </c>
      <c r="B8" s="1" t="s">
        <v>6</v>
      </c>
      <c r="C8">
        <v>10</v>
      </c>
    </row>
    <row r="9" ht="12">
      <c r="B9" s="1"/>
    </row>
    <row r="10" spans="1:3" ht="12">
      <c r="A10" t="s">
        <v>7</v>
      </c>
      <c r="B10" s="1" t="s">
        <v>8</v>
      </c>
      <c r="C10">
        <f>11*25.4</f>
        <v>279.4</v>
      </c>
    </row>
    <row r="11" ht="12">
      <c r="B11" s="1"/>
    </row>
    <row r="12" spans="1:5" ht="24.75">
      <c r="A12" t="s">
        <v>1</v>
      </c>
      <c r="B12" s="1" t="s">
        <v>9</v>
      </c>
      <c r="C12">
        <v>5</v>
      </c>
      <c r="E12" t="s">
        <v>10</v>
      </c>
    </row>
    <row r="13" ht="13.5">
      <c r="B13" s="1"/>
    </row>
    <row r="14" spans="1:3" ht="12">
      <c r="A14" t="s">
        <v>7</v>
      </c>
      <c r="B14" s="1" t="s">
        <v>11</v>
      </c>
      <c r="C14">
        <v>4</v>
      </c>
    </row>
    <row r="15" ht="12">
      <c r="B15" s="1"/>
    </row>
    <row r="16" spans="1:3" ht="23.25">
      <c r="A16" t="s">
        <v>7</v>
      </c>
      <c r="B16" s="1" t="s">
        <v>12</v>
      </c>
      <c r="C16">
        <v>15</v>
      </c>
    </row>
    <row r="17" ht="12">
      <c r="B17" s="1"/>
    </row>
    <row r="18" spans="1:3" ht="23.25">
      <c r="A18" t="s">
        <v>1</v>
      </c>
      <c r="B18" s="1" t="s">
        <v>13</v>
      </c>
      <c r="C18" s="2">
        <v>0.0005459999999999999</v>
      </c>
    </row>
    <row r="19" ht="12">
      <c r="B19" s="1"/>
    </row>
    <row r="20" spans="2:3" ht="23.25">
      <c r="B20" s="1" t="s">
        <v>14</v>
      </c>
      <c r="C20">
        <f>2.44*C18*C8</f>
        <v>0.013322399999999998</v>
      </c>
    </row>
    <row r="21" ht="12">
      <c r="B21" s="1"/>
    </row>
    <row r="22" spans="2:6" ht="23.25">
      <c r="B22" s="1" t="s">
        <v>15</v>
      </c>
      <c r="C22">
        <f>2*C20*C8</f>
        <v>0.26644799999999996</v>
      </c>
      <c r="E22" s="1" t="s">
        <v>16</v>
      </c>
      <c r="F22">
        <f>0.00225*C14*SQRT(C16)*C10*C8*C8/1000</f>
        <v>0.9739003922373171</v>
      </c>
    </row>
    <row r="23" ht="12">
      <c r="B23" s="1"/>
    </row>
    <row r="24" spans="2:6" ht="45.75">
      <c r="B24" s="1" t="s">
        <v>17</v>
      </c>
      <c r="C24" s="3">
        <f>C22/2/(C3*C6*(C12*C12+1))</f>
        <v>0.6833749439856605</v>
      </c>
      <c r="E24" s="1" t="s">
        <v>18</v>
      </c>
      <c r="F24" s="3">
        <f>+F22/2/(C3*C6*(C12*C12+1))</f>
        <v>2.4978199348195123</v>
      </c>
    </row>
    <row r="25" spans="2:6" ht="12">
      <c r="B25" t="s">
        <v>19</v>
      </c>
      <c r="C25" s="3">
        <f>C24*5/9</f>
        <v>0.37965274665870025</v>
      </c>
      <c r="E25" t="s">
        <v>19</v>
      </c>
      <c r="F25" s="3">
        <f>F24*5/9</f>
        <v>1.3876777415663957</v>
      </c>
    </row>
    <row r="28" spans="2:10" ht="12" customHeight="1">
      <c r="B28" t="s">
        <v>20</v>
      </c>
      <c r="C28" s="4" t="s">
        <v>21</v>
      </c>
      <c r="D28" s="4"/>
      <c r="E28" s="4"/>
      <c r="F28" s="4"/>
      <c r="G28" s="4"/>
      <c r="H28" s="4"/>
      <c r="I28" s="4"/>
      <c r="J28" s="4"/>
    </row>
    <row r="29" spans="3:10" ht="12" customHeight="1">
      <c r="C29" s="4" t="s">
        <v>22</v>
      </c>
      <c r="D29" s="4"/>
      <c r="E29" s="4"/>
      <c r="F29" s="4"/>
      <c r="G29" s="4"/>
      <c r="H29" s="4"/>
      <c r="I29" s="4"/>
      <c r="J29" s="4"/>
    </row>
  </sheetData>
  <sheetProtection selectLockedCells="1" selectUnlockedCells="1"/>
  <mergeCells count="2">
    <mergeCell ref="C28:J28"/>
    <mergeCell ref="C29:J29"/>
  </mergeCells>
  <hyperlinks>
    <hyperlink ref="C28" r:id="rId1" display="http://www.astropix.com/wp/2011/06/20/focus-change-due-to-temperature-variation/"/>
    <hyperlink ref="C29" r:id="rId2" display="http://www.goldastro.com/goldfocus/ncfz.php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Galasso</dc:creator>
  <cp:keywords/>
  <dc:description/>
  <cp:lastModifiedBy>Andy Galasso</cp:lastModifiedBy>
  <dcterms:created xsi:type="dcterms:W3CDTF">2012-10-18T02:14:58Z</dcterms:created>
  <dcterms:modified xsi:type="dcterms:W3CDTF">2012-10-18T04:01:27Z</dcterms:modified>
  <cp:category/>
  <cp:version/>
  <cp:contentType/>
  <cp:contentStatus/>
  <cp:revision>3</cp:revision>
</cp:coreProperties>
</file>